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9585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 refMode="R1C1"/>
</workbook>
</file>

<file path=xl/calcChain.xml><?xml version="1.0" encoding="utf-8"?>
<calcChain xmlns="http://schemas.openxmlformats.org/spreadsheetml/2006/main">
  <c r="F5" i="15" l="1"/>
  <c r="E5" i="9" l="1"/>
  <c r="F5" i="9" s="1"/>
  <c r="F10" i="9" s="1"/>
  <c r="F8" i="13" l="1"/>
  <c r="F6" i="13"/>
  <c r="F7" i="13"/>
  <c r="E6" i="13"/>
  <c r="D5" i="15" l="1"/>
  <c r="G6" i="13" l="1"/>
  <c r="F9" i="13"/>
  <c r="E9" i="13"/>
</calcChain>
</file>

<file path=xl/sharedStrings.xml><?xml version="1.0" encoding="utf-8"?>
<sst xmlns="http://schemas.openxmlformats.org/spreadsheetml/2006/main" count="61" uniqueCount="55">
  <si>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</si>
  <si>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</si>
  <si>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</si>
  <si>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</si>
  <si>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</si>
  <si>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</si>
  <si>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</si>
  <si>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</si>
  <si>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</si>
  <si>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</si>
  <si>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</si>
  <si>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</si>
  <si>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</si>
  <si>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</si>
  <si>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</si>
  <si>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</si>
  <si>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</si>
  <si>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</si>
  <si>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</si>
  <si>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</si>
  <si>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</si>
  <si>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</si>
  <si>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</si>
  <si>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</si>
  <si>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</si>
  <si>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</si>
  <si>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</si>
  <si>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</si>
  <si>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</si>
  <si>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</si>
  <si>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</si>
  <si>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</si>
  <si>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</si>
  <si>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</si>
  <si>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</si>
  <si>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</si>
  <si>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</si>
  <si>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</si>
  <si>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</si>
  <si>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</si>
  <si>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</si>
  <si>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</si>
  <si>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</si>
  <si>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</si>
  <si>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</si>
  <si>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</si>
  <si>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</si>
  <si>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</si>
  <si>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</si>
  <si>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</si>
  <si>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</si>
  <si>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</si>
  <si>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>март 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</si>
  <si>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Отчет по вывозу мусора март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</si>
  <si>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     март 2021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</si>
</sst>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(* #,##0_);_(* \(#,##0\);_(* &quot;-&quot;??_);_(@_)"/>
    <numFmt numFmtId="169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4" borderId="4" xfId="3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9" fontId="25" fillId="4" borderId="7" xfId="0" applyNumberFormat="1" applyFont="1" applyFill="1" applyBorder="1" applyAlignment="1">
      <alignment vertical="center" wrapText="1"/>
    </xf>
    <xf numFmtId="43" fontId="25" fillId="4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wrapText="1"/>
    </xf>
    <xf numFmtId="166" fontId="9" fillId="3" borderId="8" xfId="0" applyNumberFormat="1" applyFont="1" applyFill="1" applyBorder="1" applyAlignment="1">
      <alignment horizontal="right" vertical="center" wrapText="1"/>
    </xf>
    <xf numFmtId="167" fontId="9" fillId="3" borderId="4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0" t="s">
        <v>54</v>
      </c>
      <c r="B1" s="70"/>
      <c r="C1" s="70"/>
      <c r="D1" s="70"/>
      <c r="E1" s="70"/>
      <c r="F1" s="70"/>
      <c r="G1" s="70"/>
    </row>
    <row r="2" spans="1:10" ht="35.25" customHeight="1" x14ac:dyDescent="0.2">
      <c r="A2" s="71" t="s">
        <v>8</v>
      </c>
      <c r="B2" s="72" t="s">
        <v>9</v>
      </c>
      <c r="C2" s="71" t="s">
        <v>28</v>
      </c>
      <c r="D2" s="71" t="s">
        <v>10</v>
      </c>
      <c r="E2" s="71" t="s">
        <v>11</v>
      </c>
      <c r="F2" s="71"/>
      <c r="G2" s="71"/>
    </row>
    <row r="3" spans="1:10" ht="24" customHeight="1" x14ac:dyDescent="0.2">
      <c r="A3" s="71"/>
      <c r="B3" s="73"/>
      <c r="C3" s="71"/>
      <c r="D3" s="71"/>
      <c r="E3" s="71" t="s">
        <v>12</v>
      </c>
      <c r="F3" s="71"/>
      <c r="G3" s="75" t="s">
        <v>31</v>
      </c>
    </row>
    <row r="4" spans="1:10" ht="32.25" customHeight="1" x14ac:dyDescent="0.2">
      <c r="A4" s="71"/>
      <c r="B4" s="74"/>
      <c r="C4" s="71"/>
      <c r="D4" s="71"/>
      <c r="E4" s="44" t="s">
        <v>13</v>
      </c>
      <c r="F4" s="45" t="s">
        <v>14</v>
      </c>
      <c r="G4" s="75"/>
    </row>
    <row r="5" spans="1:10" ht="21.75" customHeight="1" x14ac:dyDescent="0.2">
      <c r="A5" s="15"/>
      <c r="B5" s="24" t="s">
        <v>15</v>
      </c>
      <c r="C5" s="16" t="s">
        <v>16</v>
      </c>
      <c r="D5" s="69">
        <v>445</v>
      </c>
      <c r="E5" s="65">
        <v>190.9</v>
      </c>
      <c r="F5" s="66"/>
      <c r="G5" s="66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67"/>
      <c r="E6" s="68">
        <f>E7*0.051</f>
        <v>21.369</v>
      </c>
      <c r="F6" s="68">
        <f>42*3.23*0.051</f>
        <v>6.9186599999999991</v>
      </c>
      <c r="G6" s="68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8">
        <v>419</v>
      </c>
      <c r="F7" s="58">
        <f>42*3.23</f>
        <v>135.66</v>
      </c>
      <c r="G7" s="60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35590</v>
      </c>
      <c r="E8" s="58">
        <v>683</v>
      </c>
      <c r="F8" s="58">
        <f>42*4.33</f>
        <v>181.86</v>
      </c>
      <c r="G8" s="61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8">
        <f>E8+E7</f>
        <v>1102</v>
      </c>
      <c r="F9" s="58">
        <f>SUM(F7:F8)</f>
        <v>317.52</v>
      </c>
      <c r="G9" s="61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59"/>
      <c r="F10" s="59"/>
      <c r="G10" s="61">
        <v>4717</v>
      </c>
      <c r="H10" s="17"/>
    </row>
    <row r="11" spans="1:10" ht="45.75" customHeight="1" x14ac:dyDescent="0.2">
      <c r="D11" s="17"/>
      <c r="E11" s="17"/>
      <c r="F11" s="64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workbookViewId="0">
      <selection activeCell="F10" sqref="F10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7" t="s">
        <v>2</v>
      </c>
      <c r="B1" s="77"/>
      <c r="C1" s="77"/>
      <c r="D1" s="77"/>
      <c r="E1" s="77"/>
      <c r="F1" s="77"/>
      <c r="G1" s="77"/>
    </row>
    <row r="2" spans="1:13" ht="26.25" customHeight="1" x14ac:dyDescent="0.2">
      <c r="A2" s="76" t="s">
        <v>52</v>
      </c>
      <c r="B2" s="76"/>
      <c r="C2" s="76"/>
      <c r="D2" s="76"/>
      <c r="E2" s="76"/>
      <c r="F2" s="76"/>
      <c r="G2" s="76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0" t="s">
        <v>27</v>
      </c>
      <c r="G4" s="80"/>
      <c r="H4" s="80"/>
    </row>
    <row r="5" spans="1:13" ht="69.75" customHeight="1" x14ac:dyDescent="0.2">
      <c r="A5" s="47">
        <v>25488</v>
      </c>
      <c r="B5" s="7" t="s">
        <v>36</v>
      </c>
      <c r="C5" s="48">
        <v>225.33</v>
      </c>
      <c r="D5" s="48">
        <v>445</v>
      </c>
      <c r="E5" s="41">
        <f>D5-C5</f>
        <v>219.67</v>
      </c>
      <c r="F5" s="52">
        <f>E5</f>
        <v>219.67</v>
      </c>
      <c r="G5" s="51"/>
      <c r="H5" s="35"/>
    </row>
    <row r="6" spans="1:13" ht="26.25" customHeight="1" x14ac:dyDescent="0.25">
      <c r="A6" s="8"/>
      <c r="B6" s="9"/>
      <c r="C6" s="49">
        <v>44248</v>
      </c>
      <c r="D6" s="49">
        <v>44276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8" t="s">
        <v>25</v>
      </c>
      <c r="B10" s="78"/>
      <c r="C10" s="78"/>
      <c r="D10" s="78"/>
      <c r="E10" s="79"/>
      <c r="F10" s="50">
        <f>(F5*2367.38-564*120.74+G10*4.01)/F7</f>
        <v>45.458194013314262</v>
      </c>
      <c r="G10" s="54">
        <v>7007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D5" sqref="D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81" t="s">
        <v>53</v>
      </c>
      <c r="B1" s="82"/>
      <c r="C1" s="82"/>
      <c r="D1" s="82"/>
      <c r="E1" s="82"/>
      <c r="F1" s="83"/>
    </row>
    <row r="2" spans="1:6" ht="25.5" customHeight="1" x14ac:dyDescent="0.2">
      <c r="A2" s="87" t="s">
        <v>37</v>
      </c>
      <c r="B2" s="87"/>
      <c r="C2" s="87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8" t="s">
        <v>41</v>
      </c>
      <c r="B3" s="88"/>
      <c r="C3" s="88"/>
      <c r="D3" s="37">
        <v>66.92</v>
      </c>
      <c r="E3" s="38">
        <v>866.1</v>
      </c>
      <c r="F3" s="38">
        <v>57959.41</v>
      </c>
    </row>
    <row r="4" spans="1:6" x14ac:dyDescent="0.2">
      <c r="A4" s="84"/>
      <c r="B4" s="85"/>
      <c r="C4" s="85"/>
      <c r="D4" s="85"/>
      <c r="E4" s="85"/>
      <c r="F4" s="86"/>
    </row>
    <row r="5" spans="1:6" ht="33.75" customHeight="1" x14ac:dyDescent="0.2">
      <c r="A5" s="88" t="s">
        <v>42</v>
      </c>
      <c r="B5" s="88"/>
      <c r="C5" s="88"/>
      <c r="D5" s="38">
        <f>10560.1-B10</f>
        <v>10475.9</v>
      </c>
      <c r="E5" s="39"/>
      <c r="F5" s="40">
        <f>(F3-F4)/D5</f>
        <v>5.5326425414522866</v>
      </c>
    </row>
    <row r="7" spans="1:6" ht="15.75" x14ac:dyDescent="0.25">
      <c r="A7" s="62" t="s">
        <v>45</v>
      </c>
    </row>
    <row r="8" spans="1:6" ht="15.75" x14ac:dyDescent="0.25">
      <c r="A8" s="62"/>
    </row>
    <row r="9" spans="1:6" ht="15.75" x14ac:dyDescent="0.25">
      <c r="A9" s="63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2021-02-18T08:48:37Z</cp:lastPrinted>
  <dcterms:created xsi:type="dcterms:W3CDTF">1996-10-08T23:32:33Z</dcterms:created>
  <dcterms:modified xsi:type="dcterms:W3CDTF">2021-04-05T15:02:47Z</dcterms:modified>
</cp:coreProperties>
</file>